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chael Mutinda\Desktop\New folder\"/>
    </mc:Choice>
  </mc:AlternateContent>
  <xr:revisionPtr revIDLastSave="0" documentId="8_{56FF06FB-4667-4A8E-BDFF-C1FE20F5DB8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solver_adj" localSheetId="0" hidden="1">Sheet1!$B$23:$B$31,Sheet1!$G$23:$G$31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Sheet1!$B$23:$B$31</definedName>
    <definedName name="solver_lhs2" localSheetId="0" hidden="1">Sheet1!$B$35:$B$36</definedName>
    <definedName name="solver_lhs3" localSheetId="0" hidden="1">Sheet1!$G$23:$G$31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Sheet1!$D$20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1</definedName>
    <definedName name="solver_rel3" localSheetId="0" hidden="1">1</definedName>
    <definedName name="solver_rhs1" localSheetId="0" hidden="1">Sheet1!$D$23:$D$31</definedName>
    <definedName name="solver_rhs2" localSheetId="0" hidden="1">Sheet1!$D$35:$D$36</definedName>
    <definedName name="solver_rhs3" localSheetId="0" hidden="1">Sheet1!$I$23:$I$31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1" l="1"/>
  <c r="D36" i="1"/>
  <c r="D35" i="1"/>
  <c r="B35" i="1"/>
  <c r="I13" i="1"/>
  <c r="I8" i="1"/>
  <c r="D24" i="1"/>
  <c r="B36" i="1"/>
  <c r="D25" i="1"/>
  <c r="D28" i="1"/>
  <c r="K24" i="1"/>
  <c r="K25" i="1"/>
  <c r="K26" i="1"/>
  <c r="K27" i="1"/>
  <c r="K28" i="1"/>
  <c r="K29" i="1"/>
  <c r="K30" i="1"/>
  <c r="K31" i="1"/>
  <c r="K23" i="1"/>
  <c r="H10" i="1"/>
  <c r="I26" i="1"/>
  <c r="H8" i="1"/>
  <c r="H9" i="1"/>
  <c r="H11" i="1"/>
  <c r="H12" i="1"/>
  <c r="I12" i="1"/>
  <c r="H13" i="1"/>
  <c r="I29" i="1"/>
  <c r="H14" i="1"/>
  <c r="I14" i="1"/>
  <c r="H15" i="1"/>
  <c r="H7" i="1"/>
  <c r="I23" i="1"/>
  <c r="I7" i="1"/>
  <c r="I31" i="1"/>
  <c r="I15" i="1"/>
  <c r="I27" i="1"/>
  <c r="I11" i="1"/>
  <c r="I28" i="1"/>
  <c r="I30" i="1"/>
  <c r="I25" i="1"/>
  <c r="I24" i="1"/>
  <c r="D27" i="1"/>
  <c r="D29" i="1"/>
  <c r="D31" i="1"/>
  <c r="D26" i="1"/>
  <c r="D30" i="1"/>
</calcChain>
</file>

<file path=xl/sharedStrings.xml><?xml version="1.0" encoding="utf-8"?>
<sst xmlns="http://schemas.openxmlformats.org/spreadsheetml/2006/main" count="86" uniqueCount="39">
  <si>
    <t>A</t>
  </si>
  <si>
    <t>EarthMover Project</t>
  </si>
  <si>
    <t>B</t>
  </si>
  <si>
    <t>C</t>
  </si>
  <si>
    <t>D</t>
  </si>
  <si>
    <t>E</t>
  </si>
  <si>
    <t>F</t>
  </si>
  <si>
    <t>G</t>
  </si>
  <si>
    <t>H</t>
  </si>
  <si>
    <t>I</t>
  </si>
  <si>
    <t>Activity</t>
  </si>
  <si>
    <t>Cost</t>
  </si>
  <si>
    <t>NORMAL</t>
  </si>
  <si>
    <t>CRASH</t>
  </si>
  <si>
    <t>Time (weeks)</t>
  </si>
  <si>
    <t>Crash Cost ($/week)</t>
  </si>
  <si>
    <t>Best Time (weeks)</t>
  </si>
  <si>
    <t>Time reduction (weeks)</t>
  </si>
  <si>
    <t>Activity Crash Cost ($)</t>
  </si>
  <si>
    <t>&lt;=</t>
  </si>
  <si>
    <t>Min cost to CRASH</t>
  </si>
  <si>
    <t>Non-negativity constraints</t>
  </si>
  <si>
    <t>New time</t>
  </si>
  <si>
    <t>"Current project has a critical path of 30 days.  You must complete the job by at least day 26!"</t>
  </si>
  <si>
    <t>Note:</t>
  </si>
  <si>
    <t>Goal</t>
  </si>
  <si>
    <t>New Finish time</t>
  </si>
  <si>
    <r>
      <t>X</t>
    </r>
    <r>
      <rPr>
        <i/>
        <vertAlign val="subscript"/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= earliest finish time for activity </t>
    </r>
    <r>
      <rPr>
        <i/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</t>
    </r>
  </si>
  <si>
    <r>
      <t>Y</t>
    </r>
    <r>
      <rPr>
        <i/>
        <vertAlign val="subscript"/>
        <sz val="10"/>
        <color rgb="FF000000"/>
        <rFont val="Arial"/>
        <family val="2"/>
      </rPr>
      <t>i</t>
    </r>
    <r>
      <rPr>
        <i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= the amount of time activity </t>
    </r>
    <r>
      <rPr>
        <i/>
        <sz val="10"/>
        <color rgb="FF000000"/>
        <rFont val="Arial"/>
        <family val="2"/>
      </rPr>
      <t>i</t>
    </r>
    <r>
      <rPr>
        <sz val="10"/>
        <color rgb="FF000000"/>
        <rFont val="Arial"/>
        <family val="2"/>
      </rPr>
      <t xml:space="preserve"> is crashed </t>
    </r>
  </si>
  <si>
    <t>Max crash available</t>
  </si>
  <si>
    <t>Objective Function</t>
  </si>
  <si>
    <t>EF-limit</t>
  </si>
  <si>
    <t>Goal to complete by:</t>
  </si>
  <si>
    <t>weeks</t>
  </si>
  <si>
    <t>New t = Original t - Crash</t>
  </si>
  <si>
    <t>EF = EF of previous + t</t>
  </si>
  <si>
    <t>=</t>
  </si>
  <si>
    <t>&lt;---- Change this goal from the currect 30 weeks to the new 26 week target!</t>
  </si>
  <si>
    <t>Then run SOLVER to find the least expensive way to reach your goal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</si>
</sst>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i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i/>
      <vertAlign val="subscript"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164" fontId="0" fillId="2" borderId="5" xfId="1" applyNumberFormat="1" applyFont="1" applyFill="1" applyBorder="1"/>
    <xf numFmtId="0" fontId="0" fillId="2" borderId="6" xfId="0" applyFill="1" applyBorder="1" applyAlignment="1">
      <alignment horizontal="center"/>
    </xf>
    <xf numFmtId="164" fontId="0" fillId="2" borderId="7" xfId="1" applyNumberFormat="1" applyFont="1" applyFill="1" applyBorder="1"/>
    <xf numFmtId="164" fontId="0" fillId="2" borderId="0" xfId="1" applyNumberFormat="1" applyFont="1" applyFill="1" applyBorder="1"/>
    <xf numFmtId="164" fontId="0" fillId="2" borderId="9" xfId="1" applyNumberFormat="1" applyFont="1" applyFill="1" applyBorder="1"/>
    <xf numFmtId="0" fontId="0" fillId="0" borderId="0" xfId="0" applyBorder="1" applyAlignment="1">
      <alignment horizontal="center" wrapText="1"/>
    </xf>
    <xf numFmtId="164" fontId="0" fillId="3" borderId="5" xfId="0" applyNumberFormat="1" applyFill="1" applyBorder="1"/>
    <xf numFmtId="164" fontId="0" fillId="3" borderId="7" xfId="0" applyNumberFormat="1" applyFill="1" applyBorder="1"/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0" borderId="0" xfId="0" applyFont="1" applyAlignment="1">
      <alignment horizontal="left" vertical="center" readingOrder="1"/>
    </xf>
    <xf numFmtId="0" fontId="6" fillId="0" borderId="0" xfId="0" applyFont="1"/>
    <xf numFmtId="164" fontId="2" fillId="3" borderId="1" xfId="1" applyNumberFormat="1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/>
    <xf numFmtId="0" fontId="3" fillId="0" borderId="0" xfId="0" applyFont="1" applyAlignment="1">
      <alignment horizontal="center"/>
    </xf>
    <xf numFmtId="1" fontId="0" fillId="4" borderId="0" xfId="0" applyNumberFormat="1" applyFill="1" applyAlignment="1">
      <alignment horizontal="center"/>
    </xf>
    <xf numFmtId="0" fontId="2" fillId="0" borderId="0" xfId="0" applyFont="1"/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 applyAlignment="1">
      <alignment horizontal="left" vertical="center" readingOrder="1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1" applyNumberFormat="1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Alignment="1">
      <alignment horizontal="center"/>
    </xf>
    <xf numFmtId="0" fontId="0" fillId="2" borderId="1" xfId="0" applyFill="1" applyBorder="1" applyAlignment="1">
      <alignment horizontal="center"/>
    </xf>
    <xf numFmtId="0" fontId="15" fillId="0" borderId="0" xfId="0" quotePrefix="1" applyFont="1" applyFill="1" applyBorder="1" applyAlignment="1">
      <alignment horizontal="left"/>
    </xf>
    <xf numFmtId="0" fontId="15" fillId="0" borderId="0" xfId="0" applyFont="1"/>
    <xf numFmtId="1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I15" sqref="I15"/>
    </sheetView>
  </sheetViews>
  <sheetFormatPr defaultRowHeight="15" x14ac:dyDescent="0.25"/>
  <cols>
    <col min="2" max="2" width="11" customWidth="1"/>
    <col min="3" max="3" width="11.5703125" customWidth="1"/>
    <col min="4" max="4" width="12.5703125" bestFit="1" customWidth="1"/>
    <col min="5" max="5" width="10.7109375" customWidth="1"/>
    <col min="6" max="6" width="13.42578125" customWidth="1"/>
    <col min="7" max="7" width="12.5703125" bestFit="1" customWidth="1"/>
    <col min="8" max="8" width="15" customWidth="1"/>
    <col min="9" max="9" width="13.140625" bestFit="1" customWidth="1"/>
    <col min="13" max="13" width="13.140625" customWidth="1"/>
  </cols>
  <sheetData>
    <row r="1" spans="1:12" ht="23.25" x14ac:dyDescent="0.35">
      <c r="A1" s="2" t="s">
        <v>1</v>
      </c>
    </row>
    <row r="2" spans="1:12" ht="13.5" customHeight="1" x14ac:dyDescent="0.35">
      <c r="A2" s="2"/>
    </row>
    <row r="3" spans="1:12" ht="15.75" x14ac:dyDescent="0.25">
      <c r="A3" s="23" t="s">
        <v>23</v>
      </c>
      <c r="L3" s="19"/>
    </row>
    <row r="4" spans="1:12" ht="16.5" thickBot="1" x14ac:dyDescent="0.3">
      <c r="A4" s="23"/>
      <c r="L4" s="19"/>
    </row>
    <row r="5" spans="1:12" ht="23.25" x14ac:dyDescent="0.35">
      <c r="A5" s="2"/>
      <c r="C5" s="44" t="s">
        <v>12</v>
      </c>
      <c r="D5" s="45"/>
      <c r="F5" s="44" t="s">
        <v>13</v>
      </c>
      <c r="G5" s="46"/>
      <c r="H5" s="46"/>
      <c r="I5" s="45"/>
      <c r="K5" s="19"/>
      <c r="L5" s="18"/>
    </row>
    <row r="6" spans="1:12" ht="45" x14ac:dyDescent="0.25">
      <c r="B6" t="s">
        <v>10</v>
      </c>
      <c r="C6" s="4" t="s">
        <v>14</v>
      </c>
      <c r="D6" s="5" t="s">
        <v>11</v>
      </c>
      <c r="F6" s="4" t="s">
        <v>16</v>
      </c>
      <c r="G6" s="13" t="s">
        <v>18</v>
      </c>
      <c r="H6" s="13" t="s">
        <v>17</v>
      </c>
      <c r="I6" s="6" t="s">
        <v>15</v>
      </c>
    </row>
    <row r="7" spans="1:12" x14ac:dyDescent="0.25">
      <c r="B7" s="3" t="s">
        <v>0</v>
      </c>
      <c r="C7" s="7">
        <v>4</v>
      </c>
      <c r="D7" s="8">
        <v>80000</v>
      </c>
      <c r="F7" s="7">
        <v>5</v>
      </c>
      <c r="G7" s="11">
        <v>20000</v>
      </c>
      <c r="H7" s="16">
        <f>C7-F7</f>
        <v>-1</v>
      </c>
      <c r="I7" s="14">
        <f>IF(G7&gt;0,G7/H7,"")</f>
        <v>-20000</v>
      </c>
    </row>
    <row r="8" spans="1:12" x14ac:dyDescent="0.25">
      <c r="B8" s="3" t="s">
        <v>2</v>
      </c>
      <c r="C8" s="7">
        <v>2</v>
      </c>
      <c r="D8" s="8">
        <v>100000</v>
      </c>
      <c r="F8" s="7">
        <v>4</v>
      </c>
      <c r="G8" s="11">
        <v>0</v>
      </c>
      <c r="H8" s="16">
        <f t="shared" ref="H8:H15" si="0">C8-F8</f>
        <v>-2</v>
      </c>
      <c r="I8" s="14" t="str">
        <f t="shared" ref="I8:I15" si="1">IF(G8&gt;0,G8/H8,"")</f>
        <v/>
      </c>
    </row>
    <row r="9" spans="1:12" x14ac:dyDescent="0.25">
      <c r="B9" s="3" t="s">
        <v>3</v>
      </c>
      <c r="C9" s="7">
        <v>2</v>
      </c>
      <c r="D9" s="8">
        <v>50000</v>
      </c>
      <c r="F9" s="7">
        <v>2</v>
      </c>
      <c r="G9" s="11">
        <v>50000</v>
      </c>
      <c r="H9" s="16">
        <f t="shared" si="0"/>
        <v>0</v>
      </c>
      <c r="I9" s="14">
        <v>0</v>
      </c>
    </row>
    <row r="10" spans="1:12" x14ac:dyDescent="0.25">
      <c r="B10" s="3" t="s">
        <v>4</v>
      </c>
      <c r="C10" s="7">
        <v>3</v>
      </c>
      <c r="D10" s="8">
        <v>150000</v>
      </c>
      <c r="F10" s="7">
        <v>3</v>
      </c>
      <c r="G10" s="11">
        <v>150000</v>
      </c>
      <c r="H10" s="16">
        <f t="shared" si="0"/>
        <v>0</v>
      </c>
      <c r="I10" s="14">
        <v>0</v>
      </c>
    </row>
    <row r="11" spans="1:12" x14ac:dyDescent="0.25">
      <c r="B11" s="3" t="s">
        <v>5</v>
      </c>
      <c r="C11" s="7">
        <v>1</v>
      </c>
      <c r="D11" s="8">
        <v>180000</v>
      </c>
      <c r="F11" s="7">
        <v>2</v>
      </c>
      <c r="G11" s="11">
        <v>70000</v>
      </c>
      <c r="H11" s="16">
        <f t="shared" si="0"/>
        <v>-1</v>
      </c>
      <c r="I11" s="14">
        <f t="shared" si="1"/>
        <v>-70000</v>
      </c>
    </row>
    <row r="12" spans="1:12" x14ac:dyDescent="0.25">
      <c r="B12" s="3" t="s">
        <v>6</v>
      </c>
      <c r="C12" s="7">
        <v>5</v>
      </c>
      <c r="D12" s="8">
        <v>300000</v>
      </c>
      <c r="F12" s="7">
        <v>7</v>
      </c>
      <c r="G12" s="11">
        <v>180000</v>
      </c>
      <c r="H12" s="16">
        <f t="shared" si="0"/>
        <v>-2</v>
      </c>
      <c r="I12" s="14">
        <f t="shared" si="1"/>
        <v>-90000</v>
      </c>
    </row>
    <row r="13" spans="1:12" x14ac:dyDescent="0.25">
      <c r="B13" s="3" t="s">
        <v>7</v>
      </c>
      <c r="C13" s="7">
        <v>1</v>
      </c>
      <c r="D13" s="8">
        <v>100000</v>
      </c>
      <c r="F13" s="7">
        <v>2</v>
      </c>
      <c r="G13" s="11">
        <v>0</v>
      </c>
      <c r="H13" s="16">
        <f t="shared" si="0"/>
        <v>-1</v>
      </c>
      <c r="I13" s="14" t="str">
        <f t="shared" si="1"/>
        <v/>
      </c>
    </row>
    <row r="14" spans="1:12" x14ac:dyDescent="0.25">
      <c r="B14" s="3" t="s">
        <v>8</v>
      </c>
      <c r="C14" s="7">
        <v>3</v>
      </c>
      <c r="D14" s="8">
        <v>450000</v>
      </c>
      <c r="F14" s="7">
        <v>5</v>
      </c>
      <c r="G14" s="11">
        <v>350000</v>
      </c>
      <c r="H14" s="16">
        <f t="shared" si="0"/>
        <v>-2</v>
      </c>
      <c r="I14" s="14">
        <f t="shared" si="1"/>
        <v>-175000</v>
      </c>
    </row>
    <row r="15" spans="1:12" ht="15.75" thickBot="1" x14ac:dyDescent="0.3">
      <c r="B15" s="3" t="s">
        <v>9</v>
      </c>
      <c r="C15" s="9">
        <v>5</v>
      </c>
      <c r="D15" s="10">
        <v>350000</v>
      </c>
      <c r="F15" s="9">
        <v>4</v>
      </c>
      <c r="G15" s="12">
        <v>300000</v>
      </c>
      <c r="H15" s="17">
        <f t="shared" si="0"/>
        <v>1</v>
      </c>
      <c r="I15" s="15">
        <f t="shared" si="1"/>
        <v>300000</v>
      </c>
    </row>
    <row r="16" spans="1:12" s="33" customFormat="1" ht="15.75" thickBot="1" x14ac:dyDescent="0.3">
      <c r="B16" s="34"/>
      <c r="C16" s="35"/>
      <c r="D16" s="36"/>
      <c r="F16" s="35"/>
      <c r="G16" s="36"/>
      <c r="H16" s="35"/>
      <c r="I16" s="37"/>
    </row>
    <row r="17" spans="1:11" s="33" customFormat="1" ht="15.75" thickBot="1" x14ac:dyDescent="0.3">
      <c r="B17" s="34"/>
      <c r="C17" s="38" t="s">
        <v>32</v>
      </c>
      <c r="D17" s="40">
        <v>26</v>
      </c>
      <c r="E17" t="s">
        <v>33</v>
      </c>
      <c r="F17" s="41" t="s">
        <v>37</v>
      </c>
      <c r="G17" s="36"/>
      <c r="H17" s="35"/>
      <c r="I17" s="37"/>
    </row>
    <row r="19" spans="1:11" ht="15.75" thickBot="1" x14ac:dyDescent="0.3">
      <c r="A19" s="26" t="s">
        <v>30</v>
      </c>
      <c r="B19" s="26"/>
      <c r="F19" s="42" t="s">
        <v>38</v>
      </c>
    </row>
    <row r="20" spans="1:11" ht="15.75" thickBot="1" x14ac:dyDescent="0.3">
      <c r="A20" s="26"/>
      <c r="B20" s="26" t="s">
        <v>20</v>
      </c>
      <c r="D20" s="20">
        <v>25000</v>
      </c>
    </row>
    <row r="22" spans="1:11" ht="15.75" x14ac:dyDescent="0.25">
      <c r="A22" s="29" t="s">
        <v>27</v>
      </c>
      <c r="B22" s="30"/>
      <c r="C22" s="30"/>
      <c r="D22" s="31" t="s">
        <v>31</v>
      </c>
      <c r="E22" s="30"/>
      <c r="F22" s="29" t="s">
        <v>28</v>
      </c>
      <c r="I22" s="26" t="s">
        <v>29</v>
      </c>
      <c r="K22" s="26" t="s">
        <v>22</v>
      </c>
    </row>
    <row r="23" spans="1:11" x14ac:dyDescent="0.25">
      <c r="A23" s="3" t="s">
        <v>0</v>
      </c>
      <c r="B23" s="25">
        <v>5.9999999999999973</v>
      </c>
      <c r="C23" s="39" t="s">
        <v>36</v>
      </c>
      <c r="D23" s="27">
        <f>0+C7-G23</f>
        <v>4</v>
      </c>
      <c r="F23" s="3" t="s">
        <v>0</v>
      </c>
      <c r="G23" s="25">
        <v>0</v>
      </c>
      <c r="H23" s="3" t="s">
        <v>19</v>
      </c>
      <c r="I23" s="28">
        <f t="shared" ref="I23:I31" si="2">H7</f>
        <v>-1</v>
      </c>
      <c r="J23" s="22" t="s">
        <v>0</v>
      </c>
      <c r="K23" s="27">
        <f t="shared" ref="K23:K31" si="3">C7-G23</f>
        <v>4</v>
      </c>
    </row>
    <row r="24" spans="1:11" x14ac:dyDescent="0.25">
      <c r="A24" s="3" t="s">
        <v>2</v>
      </c>
      <c r="B24" s="25">
        <v>9.9999999999999929</v>
      </c>
      <c r="C24" s="39" t="s">
        <v>36</v>
      </c>
      <c r="D24" s="27">
        <f>D23+C8-G24</f>
        <v>6</v>
      </c>
      <c r="F24" s="3" t="s">
        <v>2</v>
      </c>
      <c r="G24" s="25">
        <v>0</v>
      </c>
      <c r="H24" s="3" t="s">
        <v>19</v>
      </c>
      <c r="I24" s="28">
        <f t="shared" si="2"/>
        <v>-2</v>
      </c>
      <c r="J24" s="22" t="s">
        <v>2</v>
      </c>
      <c r="K24" s="27">
        <f t="shared" si="3"/>
        <v>2</v>
      </c>
    </row>
    <row r="25" spans="1:11" x14ac:dyDescent="0.25">
      <c r="A25" s="3" t="s">
        <v>3</v>
      </c>
      <c r="B25" s="25">
        <v>8.9999999999999911</v>
      </c>
      <c r="C25" s="39" t="s">
        <v>36</v>
      </c>
      <c r="D25" s="27">
        <f>D23+C9-G25</f>
        <v>6</v>
      </c>
      <c r="F25" s="3" t="s">
        <v>3</v>
      </c>
      <c r="G25" s="25">
        <v>0</v>
      </c>
      <c r="H25" s="3" t="s">
        <v>19</v>
      </c>
      <c r="I25" s="28">
        <f t="shared" si="2"/>
        <v>0</v>
      </c>
      <c r="J25" s="22" t="s">
        <v>3</v>
      </c>
      <c r="K25" s="27">
        <f t="shared" si="3"/>
        <v>2</v>
      </c>
    </row>
    <row r="26" spans="1:11" x14ac:dyDescent="0.25">
      <c r="A26" s="3" t="s">
        <v>4</v>
      </c>
      <c r="B26" s="25">
        <v>15.999999999999998</v>
      </c>
      <c r="C26" s="39" t="s">
        <v>36</v>
      </c>
      <c r="D26" s="27">
        <f>D24+C10-G26</f>
        <v>9</v>
      </c>
      <c r="F26" s="3" t="s">
        <v>4</v>
      </c>
      <c r="G26" s="25">
        <v>0</v>
      </c>
      <c r="H26" s="3" t="s">
        <v>19</v>
      </c>
      <c r="I26" s="28">
        <f t="shared" si="2"/>
        <v>0</v>
      </c>
      <c r="J26" s="22" t="s">
        <v>4</v>
      </c>
      <c r="K26" s="27">
        <f t="shared" si="3"/>
        <v>3</v>
      </c>
    </row>
    <row r="27" spans="1:11" x14ac:dyDescent="0.25">
      <c r="A27" s="3" t="s">
        <v>5</v>
      </c>
      <c r="B27" s="25">
        <v>12.999999999999996</v>
      </c>
      <c r="C27" s="39" t="s">
        <v>36</v>
      </c>
      <c r="D27" s="27">
        <f>D24+C11-G27</f>
        <v>7</v>
      </c>
      <c r="F27" s="3" t="s">
        <v>5</v>
      </c>
      <c r="G27" s="25">
        <v>0</v>
      </c>
      <c r="H27" s="3" t="s">
        <v>19</v>
      </c>
      <c r="I27" s="28">
        <f t="shared" si="2"/>
        <v>-1</v>
      </c>
      <c r="J27" s="22" t="s">
        <v>5</v>
      </c>
      <c r="K27" s="27">
        <f t="shared" si="3"/>
        <v>1</v>
      </c>
    </row>
    <row r="28" spans="1:11" x14ac:dyDescent="0.25">
      <c r="A28" s="3" t="s">
        <v>6</v>
      </c>
      <c r="B28" s="25">
        <v>19.999999999999993</v>
      </c>
      <c r="C28" s="39" t="s">
        <v>36</v>
      </c>
      <c r="D28" s="27">
        <f>MAX(D24,D25)+C12-G28</f>
        <v>11</v>
      </c>
      <c r="F28" s="3" t="s">
        <v>6</v>
      </c>
      <c r="G28" s="25">
        <v>0</v>
      </c>
      <c r="H28" s="3" t="s">
        <v>19</v>
      </c>
      <c r="I28" s="28">
        <f t="shared" si="2"/>
        <v>-2</v>
      </c>
      <c r="J28" s="22" t="s">
        <v>6</v>
      </c>
      <c r="K28" s="27">
        <f t="shared" si="3"/>
        <v>5</v>
      </c>
    </row>
    <row r="29" spans="1:11" x14ac:dyDescent="0.25">
      <c r="A29" s="3" t="s">
        <v>7</v>
      </c>
      <c r="B29" s="25">
        <v>21.999999999999993</v>
      </c>
      <c r="C29" s="39" t="s">
        <v>36</v>
      </c>
      <c r="D29" s="27">
        <f>MAX(D28,D27)+C13-G29</f>
        <v>12</v>
      </c>
      <c r="F29" s="3" t="s">
        <v>7</v>
      </c>
      <c r="G29" s="25">
        <v>0</v>
      </c>
      <c r="H29" s="3" t="s">
        <v>19</v>
      </c>
      <c r="I29" s="28">
        <f t="shared" si="2"/>
        <v>-1</v>
      </c>
      <c r="J29" s="22" t="s">
        <v>7</v>
      </c>
      <c r="K29" s="27">
        <f t="shared" si="3"/>
        <v>1</v>
      </c>
    </row>
    <row r="30" spans="1:11" x14ac:dyDescent="0.25">
      <c r="A30" s="3" t="s">
        <v>8</v>
      </c>
      <c r="B30" s="25">
        <v>27.999999999999954</v>
      </c>
      <c r="C30" s="39" t="s">
        <v>36</v>
      </c>
      <c r="D30" s="27">
        <f>MAX(D29,D26)+C14-G30</f>
        <v>15</v>
      </c>
      <c r="F30" s="3" t="s">
        <v>8</v>
      </c>
      <c r="G30" s="25">
        <v>0</v>
      </c>
      <c r="H30" s="3" t="s">
        <v>19</v>
      </c>
      <c r="I30" s="28">
        <f t="shared" si="2"/>
        <v>-2</v>
      </c>
      <c r="J30" s="22" t="s">
        <v>8</v>
      </c>
      <c r="K30" s="27">
        <f t="shared" si="3"/>
        <v>3</v>
      </c>
    </row>
    <row r="31" spans="1:11" x14ac:dyDescent="0.25">
      <c r="A31" s="3" t="s">
        <v>9</v>
      </c>
      <c r="B31" s="25">
        <v>29.999999999999986</v>
      </c>
      <c r="C31" s="39" t="s">
        <v>36</v>
      </c>
      <c r="D31" s="27">
        <f>D29+C15-G31</f>
        <v>17</v>
      </c>
      <c r="F31" s="3" t="s">
        <v>9</v>
      </c>
      <c r="G31" s="25">
        <v>0</v>
      </c>
      <c r="H31" s="3" t="s">
        <v>19</v>
      </c>
      <c r="I31" s="28">
        <f t="shared" si="2"/>
        <v>1</v>
      </c>
      <c r="J31" s="22" t="s">
        <v>9</v>
      </c>
      <c r="K31" s="27">
        <f t="shared" si="3"/>
        <v>5</v>
      </c>
    </row>
    <row r="32" spans="1:11" ht="18.75" x14ac:dyDescent="0.3">
      <c r="C32" s="24" t="s">
        <v>24</v>
      </c>
      <c r="D32" s="1" t="s">
        <v>35</v>
      </c>
      <c r="E32" s="1"/>
      <c r="H32" s="21" t="s">
        <v>21</v>
      </c>
      <c r="K32" s="43"/>
    </row>
    <row r="33" spans="1:5" x14ac:dyDescent="0.25">
      <c r="D33" s="32" t="s">
        <v>34</v>
      </c>
      <c r="E33" s="32"/>
    </row>
    <row r="34" spans="1:5" x14ac:dyDescent="0.25">
      <c r="B34" s="26" t="s">
        <v>26</v>
      </c>
      <c r="D34" s="26" t="s">
        <v>25</v>
      </c>
    </row>
    <row r="35" spans="1:5" x14ac:dyDescent="0.25">
      <c r="A35" s="3" t="s">
        <v>8</v>
      </c>
      <c r="B35" s="27">
        <f>B30</f>
        <v>27.999999999999954</v>
      </c>
      <c r="C35" s="3" t="s">
        <v>19</v>
      </c>
      <c r="D35" s="28">
        <f>D17</f>
        <v>26</v>
      </c>
    </row>
    <row r="36" spans="1:5" x14ac:dyDescent="0.25">
      <c r="A36" s="3" t="s">
        <v>9</v>
      </c>
      <c r="B36" s="27">
        <f>B31</f>
        <v>29.999999999999986</v>
      </c>
      <c r="C36" s="3" t="s">
        <v>19</v>
      </c>
      <c r="D36" s="28">
        <f>D17</f>
        <v>26</v>
      </c>
    </row>
  </sheetData>
  <mergeCells count="2">
    <mergeCell ref="C5:D5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Michael Mutinda</cp:lastModifiedBy>
  <dcterms:created xsi:type="dcterms:W3CDTF">2017-05-25T20:19:09Z</dcterms:created>
  <dcterms:modified xsi:type="dcterms:W3CDTF">2019-12-07T09:02:15Z</dcterms:modified>
</cp:coreProperties>
</file>